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AKTUÁLNÍ ROK 2025\Rozpočet MČ 2025\"/>
    </mc:Choice>
  </mc:AlternateContent>
  <bookViews>
    <workbookView xWindow="0" yWindow="0" windowWidth="25515" windowHeight="12435"/>
  </bookViews>
  <sheets>
    <sheet name="Kunratice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4" l="1"/>
  <c r="K11" i="14" s="1"/>
  <c r="L11" i="14" s="1"/>
  <c r="M11" i="14" s="1"/>
  <c r="I11" i="14"/>
  <c r="M7" i="14" l="1"/>
  <c r="I14" i="14" l="1"/>
  <c r="J14" i="14" s="1"/>
  <c r="K14" i="14" s="1"/>
  <c r="L14" i="14" s="1"/>
  <c r="M14" i="14" s="1"/>
  <c r="I10" i="14"/>
  <c r="J10" i="14" s="1"/>
  <c r="K10" i="14" l="1"/>
  <c r="J9" i="14"/>
  <c r="I9" i="14"/>
  <c r="L10" i="14" l="1"/>
  <c r="K9" i="14"/>
  <c r="E18" i="14"/>
  <c r="D18" i="14"/>
  <c r="C18" i="14"/>
  <c r="G16" i="14"/>
  <c r="F16" i="14"/>
  <c r="E16" i="14"/>
  <c r="D16" i="14"/>
  <c r="C16" i="14"/>
  <c r="B16" i="14"/>
  <c r="E12" i="14"/>
  <c r="D12" i="14"/>
  <c r="C12" i="14"/>
  <c r="B12" i="14"/>
  <c r="B18" i="14" s="1"/>
  <c r="L7" i="14"/>
  <c r="K7" i="14"/>
  <c r="J7" i="14"/>
  <c r="J12" i="14" s="1"/>
  <c r="I7" i="14"/>
  <c r="I12" i="14" s="1"/>
  <c r="I15" i="14" s="1"/>
  <c r="I16" i="14" s="1"/>
  <c r="H7" i="14"/>
  <c r="H12" i="14" s="1"/>
  <c r="H16" i="14" s="1"/>
  <c r="G7" i="14"/>
  <c r="G12" i="14" s="1"/>
  <c r="F7" i="14"/>
  <c r="F12" i="14" s="1"/>
  <c r="E7" i="14"/>
  <c r="D7" i="14"/>
  <c r="C7" i="14"/>
  <c r="B7" i="14"/>
  <c r="J15" i="14" l="1"/>
  <c r="J16" i="14" s="1"/>
  <c r="J18" i="14" s="1"/>
  <c r="K12" i="14"/>
  <c r="M10" i="14"/>
  <c r="M9" i="14" s="1"/>
  <c r="M12" i="14" s="1"/>
  <c r="M15" i="14" s="1"/>
  <c r="M16" i="14" s="1"/>
  <c r="M18" i="14" s="1"/>
  <c r="L9" i="14"/>
  <c r="L12" i="14" s="1"/>
  <c r="F18" i="14"/>
  <c r="I18" i="14"/>
  <c r="H18" i="14"/>
  <c r="G18" i="14"/>
  <c r="L15" i="14" l="1"/>
  <c r="L16" i="14" s="1"/>
  <c r="L18" i="14" s="1"/>
  <c r="K15" i="14"/>
  <c r="K16" i="14" s="1"/>
  <c r="K18" i="14" s="1"/>
</calcChain>
</file>

<file path=xl/sharedStrings.xml><?xml version="1.0" encoding="utf-8"?>
<sst xmlns="http://schemas.openxmlformats.org/spreadsheetml/2006/main" count="35" uniqueCount="35">
  <si>
    <t>v  tis. Kč (bez deset. míst)</t>
  </si>
  <si>
    <t>Název položky</t>
  </si>
  <si>
    <t>Skut. 2019/*</t>
  </si>
  <si>
    <t>RV 2025</t>
  </si>
  <si>
    <t>RV 2026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</si>
  <si>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</si>
  <si>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</si>
  <si>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</si>
  <si>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</si>
  <si>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</si>
  <si>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</si>
  <si>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</si>
  <si>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</si>
  <si>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</si>
  <si>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</si>
  <si>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</si>
  <si>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Tvorba rezervy na dluhovou službu /**</t>
  </si>
  <si>
    <t>Úhrada dlouhodobých fin. závazků - pol. 8xx4</t>
  </si>
  <si>
    <t>Skut. 2020/*</t>
  </si>
  <si>
    <t>RV 2027</t>
  </si>
  <si>
    <t>Skut. 2021/*</t>
  </si>
  <si>
    <t>RV 2028</t>
  </si>
  <si>
    <t>v tom ve SR: a) FVz z rozpočtu vlastního HMP (ZJ 921, 950-953)</t>
  </si>
  <si>
    <t>Úhrada dlouhodobých fin. závazků  pol 6363/5347 (u NFV na investiční účely  od r. 2023 pol. 6363, do r. 2022 pol 5347)</t>
  </si>
  <si>
    <t>Skut. 2022/*</t>
  </si>
  <si>
    <t>Oček. skut. 2024</t>
  </si>
  <si>
    <t>RV 2029</t>
  </si>
  <si>
    <t>MČ Praha Kunratice nemá uzavřenou žádnou úvěrovou smlouvu ani do budoucna o úvěru neuvažuje.</t>
  </si>
  <si>
    <t>RV 2030</t>
  </si>
  <si>
    <t>Střednědobý výhled rozpočtu od roku 2026 zahrnuje ve tř. 5 a 6 pouze výdaje realizované ze zdrojů tř. 1 až 4.</t>
  </si>
  <si>
    <t>Návrh zveřejněn na elektronické úřední desce www.praha-kunratice.cz dne 6.2.2025</t>
  </si>
  <si>
    <t>Skut. 2023/*</t>
  </si>
  <si>
    <t>Střednědobý výhled rozpočtu (§2 odst. 1 a § 3 zákona č. 250/2000 Sb.) MČ Praha - Kunratice do r.2030</t>
  </si>
  <si>
    <t>Střednědobý výhled rozpočtu byl schválen usnesením Zastupitelstva MČ Praha Kunratice č. 19.10 dne 24.2.2025</t>
  </si>
  <si>
    <t>Návrh byl vyvěšen na úřední desku dne 6.2.2025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</si>
</sst>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1" fillId="0" borderId="0"/>
    <xf numFmtId="0" fontId="12" fillId="0" borderId="0"/>
  </cellStyleXfs>
  <cellXfs count="92">
    <xf numFmtId="0" fontId="0" fillId="0" borderId="0" xfId="0"/>
    <xf numFmtId="0" fontId="5" fillId="0" borderId="10" xfId="0" applyFont="1" applyBorder="1"/>
    <xf numFmtId="0" fontId="5" fillId="0" borderId="0" xfId="0" applyFont="1"/>
    <xf numFmtId="0" fontId="4" fillId="0" borderId="17" xfId="0" applyFont="1" applyBorder="1"/>
    <xf numFmtId="0" fontId="4" fillId="0" borderId="18" xfId="0" applyFont="1" applyBorder="1"/>
    <xf numFmtId="0" fontId="5" fillId="0" borderId="19" xfId="0" applyFont="1" applyBorder="1"/>
    <xf numFmtId="0" fontId="4" fillId="0" borderId="20" xfId="0" applyFont="1" applyBorder="1"/>
    <xf numFmtId="0" fontId="5" fillId="0" borderId="17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3" fontId="3" fillId="2" borderId="8" xfId="0" applyNumberFormat="1" applyFont="1" applyFill="1" applyBorder="1"/>
    <xf numFmtId="3" fontId="2" fillId="2" borderId="4" xfId="0" applyNumberFormat="1" applyFont="1" applyFill="1" applyBorder="1"/>
    <xf numFmtId="3" fontId="2" fillId="2" borderId="7" xfId="0" applyNumberFormat="1" applyFont="1" applyFill="1" applyBorder="1"/>
    <xf numFmtId="3" fontId="3" fillId="2" borderId="1" xfId="0" applyNumberFormat="1" applyFont="1" applyFill="1" applyBorder="1"/>
    <xf numFmtId="3" fontId="2" fillId="2" borderId="6" xfId="0" applyNumberFormat="1" applyFont="1" applyFill="1" applyBorder="1"/>
    <xf numFmtId="3" fontId="3" fillId="2" borderId="7" xfId="0" applyNumberFormat="1" applyFont="1" applyFill="1" applyBorder="1"/>
    <xf numFmtId="0" fontId="3" fillId="2" borderId="6" xfId="0" applyFont="1" applyFill="1" applyBorder="1"/>
    <xf numFmtId="0" fontId="6" fillId="0" borderId="10" xfId="0" applyFont="1" applyBorder="1"/>
    <xf numFmtId="3" fontId="7" fillId="2" borderId="1" xfId="0" applyNumberFormat="1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6" fillId="0" borderId="19" xfId="0" applyFont="1" applyBorder="1"/>
    <xf numFmtId="3" fontId="2" fillId="2" borderId="1" xfId="0" applyNumberFormat="1" applyFont="1" applyFill="1" applyBorder="1"/>
    <xf numFmtId="0" fontId="4" fillId="0" borderId="10" xfId="0" applyFont="1" applyBorder="1"/>
    <xf numFmtId="0" fontId="6" fillId="0" borderId="18" xfId="0" applyFont="1" applyBorder="1"/>
    <xf numFmtId="0" fontId="6" fillId="0" borderId="20" xfId="0" applyFont="1" applyBorder="1" applyAlignment="1">
      <alignment wrapText="1"/>
    </xf>
    <xf numFmtId="3" fontId="3" fillId="2" borderId="27" xfId="0" applyNumberFormat="1" applyFont="1" applyFill="1" applyBorder="1"/>
    <xf numFmtId="0" fontId="3" fillId="0" borderId="0" xfId="0" applyFont="1"/>
    <xf numFmtId="0" fontId="6" fillId="0" borderId="10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3" fontId="3" fillId="0" borderId="8" xfId="0" applyNumberFormat="1" applyFont="1" applyBorder="1"/>
    <xf numFmtId="3" fontId="2" fillId="0" borderId="4" xfId="0" applyNumberFormat="1" applyFont="1" applyBorder="1"/>
    <xf numFmtId="3" fontId="2" fillId="0" borderId="13" xfId="0" applyNumberFormat="1" applyFont="1" applyBorder="1"/>
    <xf numFmtId="3" fontId="3" fillId="0" borderId="14" xfId="0" applyNumberFormat="1" applyFont="1" applyBorder="1"/>
    <xf numFmtId="3" fontId="3" fillId="0" borderId="13" xfId="0" applyNumberFormat="1" applyFont="1" applyBorder="1"/>
    <xf numFmtId="3" fontId="3" fillId="0" borderId="1" xfId="0" applyNumberFormat="1" applyFont="1" applyBorder="1"/>
    <xf numFmtId="3" fontId="3" fillId="0" borderId="15" xfId="0" applyNumberFormat="1" applyFont="1" applyBorder="1"/>
    <xf numFmtId="3" fontId="2" fillId="0" borderId="6" xfId="0" applyNumberFormat="1" applyFont="1" applyBorder="1"/>
    <xf numFmtId="3" fontId="2" fillId="0" borderId="15" xfId="0" applyNumberFormat="1" applyFont="1" applyBorder="1"/>
    <xf numFmtId="3" fontId="14" fillId="0" borderId="15" xfId="0" applyNumberFormat="1" applyFont="1" applyBorder="1"/>
    <xf numFmtId="3" fontId="3" fillId="0" borderId="28" xfId="0" applyNumberFormat="1" applyFont="1" applyBorder="1"/>
    <xf numFmtId="0" fontId="3" fillId="0" borderId="16" xfId="0" applyFont="1" applyBorder="1"/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/>
    <xf numFmtId="3" fontId="3" fillId="0" borderId="7" xfId="0" applyNumberFormat="1" applyFont="1" applyBorder="1"/>
    <xf numFmtId="3" fontId="2" fillId="0" borderId="1" xfId="0" applyNumberFormat="1" applyFont="1" applyBorder="1"/>
    <xf numFmtId="3" fontId="14" fillId="0" borderId="1" xfId="0" applyNumberFormat="1" applyFont="1" applyBorder="1"/>
    <xf numFmtId="3" fontId="3" fillId="0" borderId="27" xfId="0" applyNumberFormat="1" applyFont="1" applyBorder="1"/>
    <xf numFmtId="0" fontId="3" fillId="0" borderId="6" xfId="0" applyFont="1" applyBorder="1"/>
    <xf numFmtId="3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0" borderId="3" xfId="0" applyNumberFormat="1" applyFont="1" applyBorder="1"/>
    <xf numFmtId="3" fontId="2" fillId="0" borderId="0" xfId="0" applyNumberFormat="1" applyFont="1"/>
    <xf numFmtId="3" fontId="3" fillId="0" borderId="9" xfId="0" applyNumberFormat="1" applyFont="1" applyBorder="1"/>
    <xf numFmtId="3" fontId="3" fillId="0" borderId="0" xfId="0" applyNumberFormat="1" applyFont="1"/>
    <xf numFmtId="3" fontId="3" fillId="0" borderId="21" xfId="0" applyNumberFormat="1" applyFont="1" applyBorder="1"/>
    <xf numFmtId="3" fontId="3" fillId="0" borderId="11" xfId="0" applyNumberFormat="1" applyFont="1" applyBorder="1"/>
    <xf numFmtId="3" fontId="2" fillId="0" borderId="11" xfId="0" applyNumberFormat="1" applyFont="1" applyBorder="1"/>
    <xf numFmtId="3" fontId="14" fillId="0" borderId="11" xfId="0" applyNumberFormat="1" applyFont="1" applyBorder="1"/>
    <xf numFmtId="3" fontId="3" fillId="0" borderId="29" xfId="0" applyNumberFormat="1" applyFont="1" applyBorder="1"/>
    <xf numFmtId="0" fontId="3" fillId="0" borderId="12" xfId="0" applyFont="1" applyBorder="1"/>
    <xf numFmtId="3" fontId="14" fillId="0" borderId="21" xfId="0" applyNumberFormat="1" applyFont="1" applyBorder="1"/>
    <xf numFmtId="3" fontId="14" fillId="0" borderId="2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3" fontId="3" fillId="0" borderId="32" xfId="0" applyNumberFormat="1" applyFont="1" applyBorder="1"/>
    <xf numFmtId="3" fontId="2" fillId="0" borderId="25" xfId="0" applyNumberFormat="1" applyFont="1" applyBorder="1"/>
    <xf numFmtId="3" fontId="2" fillId="0" borderId="5" xfId="0" applyNumberFormat="1" applyFont="1" applyBorder="1"/>
    <xf numFmtId="3" fontId="2" fillId="0" borderId="34" xfId="0" applyNumberFormat="1" applyFont="1" applyBorder="1"/>
    <xf numFmtId="3" fontId="3" fillId="0" borderId="33" xfId="0" applyNumberFormat="1" applyFont="1" applyBorder="1"/>
    <xf numFmtId="3" fontId="2" fillId="0" borderId="35" xfId="0" applyNumberFormat="1" applyFont="1" applyBorder="1"/>
    <xf numFmtId="3" fontId="3" fillId="0" borderId="5" xfId="0" applyNumberFormat="1" applyFont="1" applyBorder="1"/>
    <xf numFmtId="3" fontId="3" fillId="0" borderId="36" xfId="0" applyNumberFormat="1" applyFont="1" applyBorder="1"/>
    <xf numFmtId="3" fontId="2" fillId="0" borderId="33" xfId="0" applyNumberFormat="1" applyFont="1" applyBorder="1"/>
    <xf numFmtId="3" fontId="2" fillId="0" borderId="26" xfId="0" applyNumberFormat="1" applyFont="1" applyBorder="1"/>
    <xf numFmtId="3" fontId="2" fillId="0" borderId="23" xfId="0" applyNumberFormat="1" applyFont="1" applyBorder="1"/>
    <xf numFmtId="3" fontId="2" fillId="0" borderId="21" xfId="0" applyNumberFormat="1" applyFont="1" applyBorder="1"/>
    <xf numFmtId="3" fontId="2" fillId="0" borderId="24" xfId="0" applyNumberFormat="1" applyFont="1" applyBorder="1"/>
    <xf numFmtId="3" fontId="3" fillId="0" borderId="24" xfId="0" applyNumberFormat="1" applyFont="1" applyBorder="1"/>
    <xf numFmtId="3" fontId="3" fillId="0" borderId="30" xfId="0" applyNumberFormat="1" applyFont="1" applyBorder="1"/>
    <xf numFmtId="3" fontId="3" fillId="0" borderId="31" xfId="0" applyNumberFormat="1" applyFont="1" applyBorder="1"/>
    <xf numFmtId="0" fontId="3" fillId="0" borderId="2" xfId="0" applyFont="1" applyBorder="1"/>
    <xf numFmtId="0" fontId="3" fillId="0" borderId="22" xfId="0" applyFont="1" applyBorder="1"/>
    <xf numFmtId="4" fontId="13" fillId="0" borderId="0" xfId="0" applyNumberFormat="1" applyFont="1" applyAlignment="1">
      <alignment horizontal="center"/>
    </xf>
    <xf numFmtId="0" fontId="0" fillId="0" borderId="0" xfId="0" applyFont="1" applyAlignment="1"/>
    <xf numFmtId="4" fontId="0" fillId="0" borderId="0" xfId="0" applyNumberFormat="1" applyFont="1" applyAlignment="1">
      <alignment horizontal="center"/>
    </xf>
    <xf numFmtId="0" fontId="0" fillId="0" borderId="0" xfId="0" applyAlignment="1"/>
  </cellXfs>
  <cellStyles count="5">
    <cellStyle name="Header" xfId="4"/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G39" sqref="G39"/>
    </sheetView>
  </sheetViews>
  <sheetFormatPr defaultRowHeight="12.75" x14ac:dyDescent="0.2"/>
  <cols>
    <col min="1" max="1" width="48.5703125" style="2" customWidth="1"/>
    <col min="2" max="2" width="9.85546875" customWidth="1"/>
    <col min="3" max="3" width="8.85546875" customWidth="1"/>
    <col min="4" max="4" width="9.42578125" customWidth="1"/>
    <col min="5" max="5" width="9.28515625" customWidth="1"/>
    <col min="6" max="8" width="10.7109375" style="27" customWidth="1"/>
    <col min="9" max="9" width="10.85546875" style="27" customWidth="1"/>
    <col min="10" max="10" width="10.7109375" style="27" customWidth="1"/>
    <col min="11" max="11" width="10" style="27" customWidth="1"/>
    <col min="12" max="12" width="11.28515625" style="27" customWidth="1"/>
    <col min="13" max="13" width="11.42578125" style="27" customWidth="1"/>
  </cols>
  <sheetData>
    <row r="1" spans="1:16" ht="16.5" thickBot="1" x14ac:dyDescent="0.3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7" t="s">
        <v>0</v>
      </c>
      <c r="K1" s="20"/>
      <c r="L1" s="20"/>
    </row>
    <row r="2" spans="1:16" ht="26.25" thickBot="1" x14ac:dyDescent="0.25">
      <c r="A2" s="3" t="s">
        <v>1</v>
      </c>
      <c r="B2" s="8" t="s">
        <v>2</v>
      </c>
      <c r="C2" s="8" t="s">
        <v>18</v>
      </c>
      <c r="D2" s="8" t="s">
        <v>20</v>
      </c>
      <c r="E2" s="8" t="s">
        <v>24</v>
      </c>
      <c r="F2" s="8" t="s">
        <v>31</v>
      </c>
      <c r="G2" s="29" t="s">
        <v>25</v>
      </c>
      <c r="H2" s="51" t="s">
        <v>3</v>
      </c>
      <c r="I2" s="52" t="s">
        <v>4</v>
      </c>
      <c r="J2" s="52" t="s">
        <v>19</v>
      </c>
      <c r="K2" s="53" t="s">
        <v>21</v>
      </c>
      <c r="L2" s="54" t="s">
        <v>26</v>
      </c>
      <c r="M2" s="54" t="s">
        <v>28</v>
      </c>
    </row>
    <row r="3" spans="1:16" x14ac:dyDescent="0.2">
      <c r="A3" s="4"/>
      <c r="B3" s="9"/>
      <c r="C3" s="9"/>
      <c r="D3" s="9"/>
      <c r="E3" s="9"/>
      <c r="F3" s="9"/>
      <c r="G3" s="30"/>
      <c r="H3" s="55"/>
      <c r="I3" s="68"/>
      <c r="J3" s="43"/>
      <c r="K3" s="43"/>
      <c r="L3" s="69"/>
      <c r="M3" s="69"/>
    </row>
    <row r="4" spans="1:16" x14ac:dyDescent="0.2">
      <c r="A4" s="1" t="s">
        <v>5</v>
      </c>
      <c r="B4" s="10">
        <v>10030</v>
      </c>
      <c r="C4" s="10">
        <v>17592</v>
      </c>
      <c r="D4" s="10">
        <v>21980</v>
      </c>
      <c r="E4" s="10">
        <v>19782</v>
      </c>
      <c r="F4" s="10">
        <v>22235</v>
      </c>
      <c r="G4" s="31">
        <v>33868</v>
      </c>
      <c r="H4" s="56">
        <v>27610</v>
      </c>
      <c r="I4" s="56">
        <v>27000</v>
      </c>
      <c r="J4" s="31">
        <v>27000</v>
      </c>
      <c r="K4" s="31">
        <v>27000</v>
      </c>
      <c r="L4" s="70">
        <v>27000</v>
      </c>
      <c r="M4" s="70">
        <v>27000</v>
      </c>
    </row>
    <row r="5" spans="1:16" x14ac:dyDescent="0.2">
      <c r="A5" s="1" t="s">
        <v>6</v>
      </c>
      <c r="B5" s="10">
        <v>1338</v>
      </c>
      <c r="C5" s="10">
        <v>1798</v>
      </c>
      <c r="D5" s="10">
        <v>1880</v>
      </c>
      <c r="E5" s="10">
        <v>1453</v>
      </c>
      <c r="F5" s="10">
        <v>7634</v>
      </c>
      <c r="G5" s="31">
        <v>9092</v>
      </c>
      <c r="H5" s="31">
        <v>5384</v>
      </c>
      <c r="I5" s="31">
        <v>3500</v>
      </c>
      <c r="J5" s="31">
        <v>3530</v>
      </c>
      <c r="K5" s="31">
        <v>3580</v>
      </c>
      <c r="L5" s="70">
        <v>3610</v>
      </c>
      <c r="M5" s="70">
        <v>3640</v>
      </c>
    </row>
    <row r="6" spans="1:16" x14ac:dyDescent="0.2">
      <c r="A6" s="5" t="s">
        <v>7</v>
      </c>
      <c r="B6" s="10">
        <v>20</v>
      </c>
      <c r="C6" s="10">
        <v>0</v>
      </c>
      <c r="D6" s="10">
        <v>999</v>
      </c>
      <c r="E6" s="10">
        <v>0</v>
      </c>
      <c r="F6" s="10">
        <v>1000</v>
      </c>
      <c r="G6" s="31">
        <v>0</v>
      </c>
      <c r="H6" s="31">
        <v>8062</v>
      </c>
      <c r="I6" s="56"/>
      <c r="J6" s="56"/>
      <c r="K6" s="56"/>
      <c r="L6" s="70"/>
      <c r="M6" s="70"/>
    </row>
    <row r="7" spans="1:16" ht="13.5" thickBot="1" x14ac:dyDescent="0.25">
      <c r="A7" s="6" t="s">
        <v>8</v>
      </c>
      <c r="B7" s="11">
        <f>SUM(B4:B6)</f>
        <v>11388</v>
      </c>
      <c r="C7" s="11">
        <f>SUM(C4:C6)</f>
        <v>19390</v>
      </c>
      <c r="D7" s="11">
        <f>SUM(D4:D6)</f>
        <v>24859</v>
      </c>
      <c r="E7" s="11">
        <f>SUM(E4:E6)</f>
        <v>21235</v>
      </c>
      <c r="F7" s="11">
        <f t="shared" ref="F7:L7" si="0">SUM(F4:F6)</f>
        <v>30869</v>
      </c>
      <c r="G7" s="32">
        <f t="shared" si="0"/>
        <v>42960</v>
      </c>
      <c r="H7" s="32">
        <f t="shared" si="0"/>
        <v>41056</v>
      </c>
      <c r="I7" s="32">
        <f t="shared" si="0"/>
        <v>30500</v>
      </c>
      <c r="J7" s="32">
        <f t="shared" si="0"/>
        <v>30530</v>
      </c>
      <c r="K7" s="32">
        <f t="shared" si="0"/>
        <v>30580</v>
      </c>
      <c r="L7" s="71">
        <f t="shared" si="0"/>
        <v>30610</v>
      </c>
      <c r="M7" s="71">
        <f t="shared" ref="M7" si="1">SUM(M4:M6)</f>
        <v>30640</v>
      </c>
    </row>
    <row r="8" spans="1:16" x14ac:dyDescent="0.2">
      <c r="A8" s="4"/>
      <c r="B8" s="12"/>
      <c r="C8" s="12"/>
      <c r="D8" s="12"/>
      <c r="E8" s="12"/>
      <c r="F8" s="12"/>
      <c r="G8" s="33"/>
      <c r="H8" s="57"/>
      <c r="I8" s="72"/>
      <c r="J8" s="44"/>
      <c r="K8" s="44"/>
      <c r="L8" s="73"/>
      <c r="M8" s="73"/>
    </row>
    <row r="9" spans="1:16" x14ac:dyDescent="0.2">
      <c r="A9" s="5" t="s">
        <v>9</v>
      </c>
      <c r="B9" s="10">
        <v>84813</v>
      </c>
      <c r="C9" s="10">
        <v>78026</v>
      </c>
      <c r="D9" s="10">
        <v>84215</v>
      </c>
      <c r="E9" s="10">
        <v>91733</v>
      </c>
      <c r="F9" s="10">
        <v>82289</v>
      </c>
      <c r="G9" s="34">
        <v>98718</v>
      </c>
      <c r="H9" s="58">
        <v>110465</v>
      </c>
      <c r="I9" s="58">
        <f t="shared" ref="I9:L9" si="2">SUM(I10:I11)</f>
        <v>66769.97</v>
      </c>
      <c r="J9" s="58">
        <f t="shared" si="2"/>
        <v>68102.026299999998</v>
      </c>
      <c r="K9" s="58">
        <f t="shared" si="2"/>
        <v>69460.690295000008</v>
      </c>
      <c r="L9" s="74">
        <f t="shared" si="2"/>
        <v>70846.493804590005</v>
      </c>
      <c r="M9" s="74">
        <f t="shared" ref="M9" si="3">SUM(M10:M11)</f>
        <v>72259.979281408698</v>
      </c>
    </row>
    <row r="10" spans="1:16" x14ac:dyDescent="0.2">
      <c r="A10" s="21" t="s">
        <v>22</v>
      </c>
      <c r="B10" s="10">
        <v>44832</v>
      </c>
      <c r="C10" s="10">
        <v>45955</v>
      </c>
      <c r="D10" s="10">
        <v>45955</v>
      </c>
      <c r="E10" s="10">
        <v>48337</v>
      </c>
      <c r="F10" s="10">
        <v>55518</v>
      </c>
      <c r="G10" s="34">
        <v>61593</v>
      </c>
      <c r="H10" s="34">
        <v>65133</v>
      </c>
      <c r="I10" s="34">
        <f>H10*1.02</f>
        <v>66435.66</v>
      </c>
      <c r="J10" s="34">
        <f t="shared" ref="J10:M10" si="4">I10*1.02</f>
        <v>67764.373200000002</v>
      </c>
      <c r="K10" s="58">
        <f t="shared" si="4"/>
        <v>69119.66066400001</v>
      </c>
      <c r="L10" s="74">
        <f t="shared" si="4"/>
        <v>70502.053877280006</v>
      </c>
      <c r="M10" s="74">
        <f t="shared" si="4"/>
        <v>71912.094954825603</v>
      </c>
    </row>
    <row r="11" spans="1:16" x14ac:dyDescent="0.2">
      <c r="A11" s="21" t="s">
        <v>10</v>
      </c>
      <c r="B11" s="10">
        <v>298</v>
      </c>
      <c r="C11" s="10">
        <v>325</v>
      </c>
      <c r="D11" s="10">
        <v>320</v>
      </c>
      <c r="E11" s="10">
        <v>315</v>
      </c>
      <c r="F11" s="10">
        <v>286</v>
      </c>
      <c r="G11" s="34">
        <v>339</v>
      </c>
      <c r="H11" s="34">
        <v>331</v>
      </c>
      <c r="I11" s="34">
        <f>H11*1.01</f>
        <v>334.31</v>
      </c>
      <c r="J11" s="34">
        <f t="shared" ref="J11:M11" si="5">I11*1.01</f>
        <v>337.65309999999999</v>
      </c>
      <c r="K11" s="34">
        <f t="shared" si="5"/>
        <v>341.02963099999999</v>
      </c>
      <c r="L11" s="34">
        <f t="shared" si="5"/>
        <v>344.43992730999997</v>
      </c>
      <c r="M11" s="34">
        <f t="shared" si="5"/>
        <v>347.88432658309995</v>
      </c>
      <c r="P11" s="50"/>
    </row>
    <row r="12" spans="1:16" ht="13.5" thickBot="1" x14ac:dyDescent="0.25">
      <c r="A12" s="6" t="s">
        <v>11</v>
      </c>
      <c r="B12" s="11">
        <f>B7+B9</f>
        <v>96201</v>
      </c>
      <c r="C12" s="11">
        <f>C7+C9</f>
        <v>97416</v>
      </c>
      <c r="D12" s="11">
        <f>D7+D9</f>
        <v>109074</v>
      </c>
      <c r="E12" s="11">
        <f>E7+E9</f>
        <v>112968</v>
      </c>
      <c r="F12" s="11">
        <f t="shared" ref="F12:L12" si="6">F7+F9</f>
        <v>113158</v>
      </c>
      <c r="G12" s="32">
        <f t="shared" si="6"/>
        <v>141678</v>
      </c>
      <c r="H12" s="32">
        <f t="shared" si="6"/>
        <v>151521</v>
      </c>
      <c r="I12" s="32">
        <f t="shared" si="6"/>
        <v>97269.97</v>
      </c>
      <c r="J12" s="32">
        <f t="shared" si="6"/>
        <v>98632.026299999998</v>
      </c>
      <c r="K12" s="75">
        <f t="shared" si="6"/>
        <v>100040.69029500001</v>
      </c>
      <c r="L12" s="71">
        <f t="shared" si="6"/>
        <v>101456.49380459001</v>
      </c>
      <c r="M12" s="71">
        <f t="shared" ref="M12" si="7">M7+M9</f>
        <v>102899.9792814087</v>
      </c>
    </row>
    <row r="13" spans="1:16" x14ac:dyDescent="0.2">
      <c r="A13" s="24"/>
      <c r="B13" s="15"/>
      <c r="C13" s="15"/>
      <c r="D13" s="15"/>
      <c r="E13" s="15"/>
      <c r="F13" s="15"/>
      <c r="G13" s="35"/>
      <c r="H13" s="59"/>
      <c r="I13" s="76"/>
      <c r="J13" s="45"/>
      <c r="K13" s="76"/>
      <c r="L13" s="77"/>
      <c r="M13" s="77"/>
    </row>
    <row r="14" spans="1:16" x14ac:dyDescent="0.2">
      <c r="A14" s="1" t="s">
        <v>12</v>
      </c>
      <c r="B14" s="13">
        <v>42581</v>
      </c>
      <c r="C14" s="13">
        <v>45659</v>
      </c>
      <c r="D14" s="13">
        <v>49786</v>
      </c>
      <c r="E14" s="13">
        <v>57198</v>
      </c>
      <c r="F14" s="13">
        <v>49863</v>
      </c>
      <c r="G14" s="36">
        <v>48902</v>
      </c>
      <c r="H14" s="60">
        <v>57992</v>
      </c>
      <c r="I14" s="60">
        <f>H14*1.05</f>
        <v>60891.600000000006</v>
      </c>
      <c r="J14" s="60">
        <f t="shared" ref="J14:M14" si="8">I14*1.05</f>
        <v>63936.180000000008</v>
      </c>
      <c r="K14" s="60">
        <f t="shared" si="8"/>
        <v>67132.989000000016</v>
      </c>
      <c r="L14" s="74">
        <f t="shared" si="8"/>
        <v>70489.638450000013</v>
      </c>
      <c r="M14" s="74">
        <f t="shared" si="8"/>
        <v>74014.120372500023</v>
      </c>
    </row>
    <row r="15" spans="1:16" x14ac:dyDescent="0.2">
      <c r="A15" s="1" t="s">
        <v>13</v>
      </c>
      <c r="B15" s="13">
        <v>29883</v>
      </c>
      <c r="C15" s="13">
        <v>32528</v>
      </c>
      <c r="D15" s="13">
        <v>18161</v>
      </c>
      <c r="E15" s="13">
        <v>20968</v>
      </c>
      <c r="F15" s="13">
        <v>15579</v>
      </c>
      <c r="G15" s="37">
        <v>84102</v>
      </c>
      <c r="H15" s="61">
        <v>118828</v>
      </c>
      <c r="I15" s="61">
        <f t="shared" ref="I15:L15" si="9">I12-I14</f>
        <v>36378.369999999995</v>
      </c>
      <c r="J15" s="61">
        <f t="shared" si="9"/>
        <v>34695.84629999999</v>
      </c>
      <c r="K15" s="61">
        <f t="shared" si="9"/>
        <v>32907.701294999992</v>
      </c>
      <c r="L15" s="74">
        <f t="shared" si="9"/>
        <v>30966.855354589992</v>
      </c>
      <c r="M15" s="74">
        <f t="shared" ref="M15" si="10">M12-M14</f>
        <v>28885.858908908674</v>
      </c>
    </row>
    <row r="16" spans="1:16" ht="13.5" thickBot="1" x14ac:dyDescent="0.25">
      <c r="A16" s="6" t="s">
        <v>14</v>
      </c>
      <c r="B16" s="11">
        <f>SUM(B14:B15)</f>
        <v>72464</v>
      </c>
      <c r="C16" s="11">
        <f>SUM(C14:C15)</f>
        <v>78187</v>
      </c>
      <c r="D16" s="11">
        <f>SUM(D14:D15)</f>
        <v>67947</v>
      </c>
      <c r="E16" s="11">
        <f>SUM(E14:E15)</f>
        <v>78166</v>
      </c>
      <c r="F16" s="11">
        <f t="shared" ref="F16:L16" si="11">SUM(F14:F15)</f>
        <v>65442</v>
      </c>
      <c r="G16" s="32">
        <f t="shared" si="11"/>
        <v>133004</v>
      </c>
      <c r="H16" s="32">
        <f t="shared" si="11"/>
        <v>176820</v>
      </c>
      <c r="I16" s="32">
        <f t="shared" si="11"/>
        <v>97269.97</v>
      </c>
      <c r="J16" s="32">
        <f t="shared" si="11"/>
        <v>98632.026299999998</v>
      </c>
      <c r="K16" s="75">
        <f t="shared" si="11"/>
        <v>100040.69029500001</v>
      </c>
      <c r="L16" s="78">
        <f t="shared" si="11"/>
        <v>101456.49380459001</v>
      </c>
      <c r="M16" s="78">
        <f t="shared" ref="M16" si="12">SUM(M14:M15)</f>
        <v>102899.9792814087</v>
      </c>
    </row>
    <row r="17" spans="1:13" ht="13.5" thickBot="1" x14ac:dyDescent="0.25">
      <c r="A17" s="4"/>
      <c r="B17" s="12"/>
      <c r="C17" s="12"/>
      <c r="D17" s="12"/>
      <c r="E17" s="12"/>
      <c r="F17" s="12"/>
      <c r="G17" s="33"/>
      <c r="H17" s="57"/>
      <c r="I17" s="72"/>
      <c r="J17" s="44"/>
      <c r="K17" s="72"/>
      <c r="L17" s="71"/>
      <c r="M17" s="71"/>
    </row>
    <row r="18" spans="1:13" ht="13.5" thickBot="1" x14ac:dyDescent="0.25">
      <c r="A18" s="3" t="s">
        <v>15</v>
      </c>
      <c r="B18" s="14">
        <f t="shared" ref="B18:L18" si="13">B12-B16</f>
        <v>23737</v>
      </c>
      <c r="C18" s="14">
        <f t="shared" si="13"/>
        <v>19229</v>
      </c>
      <c r="D18" s="14">
        <f t="shared" si="13"/>
        <v>41127</v>
      </c>
      <c r="E18" s="14">
        <f t="shared" si="13"/>
        <v>34802</v>
      </c>
      <c r="F18" s="14">
        <f t="shared" si="13"/>
        <v>47716</v>
      </c>
      <c r="G18" s="38">
        <f t="shared" si="13"/>
        <v>8674</v>
      </c>
      <c r="H18" s="38">
        <f t="shared" si="13"/>
        <v>-25299</v>
      </c>
      <c r="I18" s="38">
        <f t="shared" si="13"/>
        <v>0</v>
      </c>
      <c r="J18" s="38">
        <f t="shared" si="13"/>
        <v>0</v>
      </c>
      <c r="K18" s="38">
        <f t="shared" si="13"/>
        <v>0</v>
      </c>
      <c r="L18" s="79">
        <f t="shared" si="13"/>
        <v>0</v>
      </c>
      <c r="M18" s="79">
        <f t="shared" ref="M18" si="14">M12-M16</f>
        <v>0</v>
      </c>
    </row>
    <row r="19" spans="1:13" x14ac:dyDescent="0.2">
      <c r="A19" s="4"/>
      <c r="B19" s="12"/>
      <c r="C19" s="12"/>
      <c r="D19" s="12"/>
      <c r="E19" s="12"/>
      <c r="F19" s="12"/>
      <c r="G19" s="33"/>
      <c r="H19" s="57"/>
      <c r="I19" s="72"/>
      <c r="J19" s="44"/>
      <c r="K19" s="44"/>
      <c r="L19" s="80"/>
      <c r="M19" s="80"/>
    </row>
    <row r="20" spans="1:13" x14ac:dyDescent="0.2">
      <c r="A20" s="23"/>
      <c r="B20" s="22"/>
      <c r="C20" s="22"/>
      <c r="D20" s="22"/>
      <c r="E20" s="22"/>
      <c r="F20" s="22"/>
      <c r="G20" s="39"/>
      <c r="H20" s="62"/>
      <c r="I20" s="81"/>
      <c r="J20" s="46"/>
      <c r="K20" s="46"/>
      <c r="L20" s="82"/>
      <c r="M20" s="82"/>
    </row>
    <row r="21" spans="1:13" x14ac:dyDescent="0.2">
      <c r="A21" s="17" t="s">
        <v>17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40">
        <v>0</v>
      </c>
      <c r="H21" s="63">
        <v>0</v>
      </c>
      <c r="I21" s="66">
        <v>0</v>
      </c>
      <c r="J21" s="47">
        <v>0</v>
      </c>
      <c r="K21" s="47">
        <v>0</v>
      </c>
      <c r="L21" s="67">
        <v>0</v>
      </c>
      <c r="M21" s="67">
        <v>0</v>
      </c>
    </row>
    <row r="22" spans="1:13" ht="36" x14ac:dyDescent="0.2">
      <c r="A22" s="28" t="s">
        <v>23</v>
      </c>
      <c r="B22" s="13"/>
      <c r="C22" s="13"/>
      <c r="D22" s="13"/>
      <c r="E22" s="13"/>
      <c r="F22" s="13"/>
      <c r="G22" s="37"/>
      <c r="H22" s="61"/>
      <c r="I22" s="60"/>
      <c r="J22" s="36"/>
      <c r="K22" s="36"/>
      <c r="L22" s="83"/>
      <c r="M22" s="83"/>
    </row>
    <row r="23" spans="1:13" ht="13.5" thickBot="1" x14ac:dyDescent="0.25">
      <c r="A23" s="25" t="s">
        <v>16</v>
      </c>
      <c r="B23" s="26"/>
      <c r="C23" s="26"/>
      <c r="D23" s="26"/>
      <c r="E23" s="26"/>
      <c r="F23" s="26"/>
      <c r="G23" s="41"/>
      <c r="H23" s="64"/>
      <c r="I23" s="84"/>
      <c r="J23" s="48"/>
      <c r="K23" s="48"/>
      <c r="L23" s="85"/>
      <c r="M23" s="85"/>
    </row>
    <row r="24" spans="1:13" ht="13.5" thickBot="1" x14ac:dyDescent="0.25">
      <c r="A24" s="7"/>
      <c r="B24" s="16"/>
      <c r="C24" s="16"/>
      <c r="D24" s="16"/>
      <c r="E24" s="16"/>
      <c r="F24" s="16"/>
      <c r="G24" s="42"/>
      <c r="H24" s="65"/>
      <c r="I24" s="86"/>
      <c r="J24" s="49"/>
      <c r="K24" s="49"/>
      <c r="L24" s="87"/>
      <c r="M24" s="87"/>
    </row>
    <row r="26" spans="1:13" x14ac:dyDescent="0.2">
      <c r="A26" s="27" t="s">
        <v>29</v>
      </c>
    </row>
    <row r="27" spans="1:13" x14ac:dyDescent="0.2">
      <c r="A27" s="27" t="s">
        <v>27</v>
      </c>
    </row>
    <row r="30" spans="1:13" x14ac:dyDescent="0.2">
      <c r="B30" s="88" t="s">
        <v>34</v>
      </c>
      <c r="C30" s="88"/>
      <c r="D30" s="88"/>
      <c r="E30" s="88"/>
      <c r="F30" s="88"/>
      <c r="G30" s="88"/>
      <c r="H30" s="88"/>
      <c r="I30" s="88"/>
      <c r="J30" s="89"/>
      <c r="K30" s="91"/>
      <c r="L30" s="91"/>
      <c r="M30" s="91"/>
    </row>
    <row r="31" spans="1:13" x14ac:dyDescent="0.2">
      <c r="B31" s="88" t="s">
        <v>33</v>
      </c>
      <c r="C31" s="88"/>
      <c r="D31" s="88"/>
      <c r="E31" s="88"/>
      <c r="F31" s="88"/>
      <c r="G31" s="88"/>
      <c r="H31" s="88"/>
      <c r="I31" s="88"/>
      <c r="J31" s="89"/>
      <c r="K31" s="91"/>
      <c r="L31" s="91"/>
      <c r="M31" s="91"/>
    </row>
    <row r="32" spans="1:13" x14ac:dyDescent="0.2">
      <c r="B32" s="90" t="s">
        <v>30</v>
      </c>
      <c r="C32" s="90"/>
      <c r="D32" s="90"/>
      <c r="E32" s="90"/>
      <c r="F32" s="90"/>
      <c r="G32" s="90"/>
      <c r="H32" s="90"/>
      <c r="I32" s="90"/>
      <c r="J32" s="90"/>
      <c r="K32" s="91"/>
      <c r="L32" s="91"/>
      <c r="M32" s="91"/>
    </row>
    <row r="33" spans="1:1" s="27" customFormat="1" x14ac:dyDescent="0.2">
      <c r="A33" s="2"/>
    </row>
  </sheetData>
  <mergeCells count="3">
    <mergeCell ref="B32:M32"/>
    <mergeCell ref="B31:M31"/>
    <mergeCell ref="B30:M30"/>
  </mergeCells>
  <phoneticPr fontId="10" type="noConversion"/>
  <pageMargins left="0.51181102362204722" right="0.51181102362204722" top="0.39370078740157483" bottom="0.3937007874015748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FFE5F41293D4DB0F7EB437EDFF187" ma:contentTypeVersion="2" ma:contentTypeDescription="Create a new document." ma:contentTypeScope="" ma:versionID="a1d8ec89487b90c755e0a8d0815e7471">
  <xsd:schema xmlns:xsd="http://www.w3.org/2001/XMLSchema" xmlns:xs="http://www.w3.org/2001/XMLSchema" xmlns:p="http://schemas.microsoft.com/office/2006/metadata/properties" xmlns:ns2="aa2fea8f-83e8-4c9c-86a5-2864722706f2" targetNamespace="http://schemas.microsoft.com/office/2006/metadata/properties" ma:root="true" ma:fieldsID="278a325f0c9e120ddfd8f85b5d4cb358" ns2:_="">
    <xsd:import namespace="aa2fea8f-83e8-4c9c-86a5-2864722706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fea8f-83e8-4c9c-86a5-286472270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07EE71-5EC0-4B04-B918-782C393BD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2fea8f-83e8-4c9c-86a5-286472270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2CD121-D8D9-4C7E-B0C8-60A959691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Kunratice</vt:lpstr>
    </vt:vector>
  </TitlesOfParts>
  <Manager/>
  <Company>MMB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MMB</dc:creator>
  <cp:keywords/>
  <dc:description/>
  <cp:lastModifiedBy>Vomáčková Blanka</cp:lastModifiedBy>
  <cp:revision/>
  <cp:lastPrinted>2025-02-04T18:26:56Z</cp:lastPrinted>
  <dcterms:created xsi:type="dcterms:W3CDTF">2001-09-10T07:50:34Z</dcterms:created>
  <dcterms:modified xsi:type="dcterms:W3CDTF">2025-03-06T14:37:10Z</dcterms:modified>
  <cp:category/>
  <cp:contentStatus/>
</cp:coreProperties>
</file>